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O12" i="1" l="1"/>
  <c r="O11" i="1"/>
  <c r="O10" i="1"/>
  <c r="O9" i="1"/>
  <c r="O8" i="1"/>
  <c r="O13" i="1" s="1"/>
  <c r="O7" i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I18" i="1" s="1"/>
  <c r="S13" i="1"/>
  <c r="H18" i="1"/>
  <c r="L18" i="1" s="1"/>
  <c r="R13" i="1"/>
  <c r="G18" i="1"/>
  <c r="Q13" i="1"/>
  <c r="F18" i="1"/>
  <c r="P13" i="1"/>
  <c r="E18" i="1"/>
  <c r="M13" i="1"/>
  <c r="L13" i="1"/>
  <c r="K13" i="1"/>
  <c r="J13" i="1"/>
  <c r="I13" i="1"/>
  <c r="H13" i="1"/>
  <c r="H17" i="1" s="1"/>
  <c r="G13" i="1"/>
  <c r="G17" i="1" s="1"/>
  <c r="G20" i="1" s="1"/>
  <c r="F13" i="1"/>
  <c r="F17" i="1" s="1"/>
  <c r="E13" i="1"/>
  <c r="E17" i="1" s="1"/>
  <c r="E20" i="1" s="1"/>
  <c r="I17" i="1"/>
  <c r="K18" i="1"/>
  <c r="D14" i="1"/>
  <c r="N19" i="1" l="1"/>
  <c r="M19" i="1"/>
  <c r="O17" i="1"/>
  <c r="O20" i="1" s="1"/>
  <c r="N13" i="1"/>
  <c r="N17" i="1" s="1"/>
  <c r="M17" i="1"/>
  <c r="K17" i="1"/>
  <c r="F20" i="1"/>
  <c r="K20" i="1" s="1"/>
  <c r="H20" i="1"/>
  <c r="L20" i="1" s="1"/>
  <c r="L17" i="1"/>
  <c r="M18" i="1"/>
  <c r="N18" i="1"/>
  <c r="K19" i="1"/>
  <c r="L19" i="1"/>
  <c r="I20" i="1"/>
  <c r="M20" i="1" l="1"/>
  <c r="N20" i="1"/>
</calcChain>
</file>

<file path=xl/sharedStrings.xml><?xml version="1.0" encoding="utf-8"?>
<sst xmlns="http://schemas.openxmlformats.org/spreadsheetml/2006/main" count="146" uniqueCount="96">
  <si>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</si>
  <si>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</si>
  <si>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</si>
  <si>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</si>
  <si>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</si>
  <si>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</si>
  <si>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</si>
  <si>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</si>
  <si>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</si>
  <si>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</si>
  <si>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</si>
  <si>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</si>
  <si>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</si>
  <si>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</si>
  <si>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</si>
  <si>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</si>
  <si>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</si>
  <si>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</si>
  <si>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</si>
  <si>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</si>
  <si>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</si>
  <si>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</si>
  <si>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</si>
  <si>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</si>
  <si>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</si>
  <si>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</si>
  <si>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</si>
  <si>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</si>
  <si>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</si>
  <si>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</si>
  <si>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</si>
  <si>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</si>
  <si>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</si>
  <si>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</si>
  <si>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</si>
  <si>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</si>
  <si>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</si>
  <si>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</si>
  <si>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</si>
  <si>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</si>
  <si>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Emmi Kaupinharju</t>
  </si>
  <si>
    <t>Fera</t>
  </si>
  <si>
    <t>3.</t>
  </si>
  <si>
    <t>Pesäkarhut</t>
  </si>
  <si>
    <t>17.3.1986</t>
  </si>
  <si>
    <t>10.</t>
  </si>
  <si>
    <t>8.</t>
  </si>
  <si>
    <t>5.</t>
  </si>
  <si>
    <t>7.</t>
  </si>
  <si>
    <t>play off</t>
  </si>
  <si>
    <t>jatkosarja</t>
  </si>
  <si>
    <t>jatkosarja ja play off</t>
  </si>
  <si>
    <t>ykköspesis</t>
  </si>
  <si>
    <t>karsintasarja</t>
  </si>
  <si>
    <t>suomensarja</t>
  </si>
  <si>
    <t>Fera  2</t>
  </si>
  <si>
    <t>Pesäkarhut = Pesäkarhut, Pori  (1985)</t>
  </si>
  <si>
    <t>Fera = Fera, Rauma  (1958)</t>
  </si>
  <si>
    <t>09.09. 2000  TyTe - Fera  1-0  (2-2, 1-1, 0-0, 2-1)</t>
  </si>
  <si>
    <t xml:space="preserve">  14 v   5 kk 23 pv</t>
  </si>
  <si>
    <t>3.  ottelu</t>
  </si>
  <si>
    <t>19.08. 2001  Fera - Manse PP  0-2  (5-7, 7-8)</t>
  </si>
  <si>
    <t xml:space="preserve">  15 v   5 kk   2 pv</t>
  </si>
  <si>
    <t>21.05. 2003  PeTo - Fera  2-0  (6-2, 5-2)</t>
  </si>
  <si>
    <t>8.  ottelu</t>
  </si>
  <si>
    <t xml:space="preserve">  17 v   2 kk   4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</si>
  <si>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</si>
  <si>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</si>
  <si>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</si>
  <si>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</si>
  <si>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</si>
  <si>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</si>
  <si>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</si>
  <si>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</si>
  <si>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</si>
  <si>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</si>
  <si>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</si>
  <si>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</si>
  <si>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</si>
  <si>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</si>
  <si>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</si>
  <si>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01.08. 2003  Sotkamo</t>
  </si>
  <si>
    <t>jok</t>
  </si>
  <si>
    <t>Sirkku Vainio-Hynnilä</t>
  </si>
  <si>
    <t>1500</t>
  </si>
  <si>
    <t>24.07. 2005  Oulu</t>
  </si>
  <si>
    <t>Juha Liljamo</t>
  </si>
  <si>
    <t>1068</t>
  </si>
  <si>
    <t>0/1</t>
  </si>
  <si>
    <t xml:space="preserve">  0-2  (1-3, 4-6)</t>
  </si>
  <si>
    <t>0/3</t>
  </si>
  <si>
    <t xml:space="preserve">  0-1  (4-4, 3-6)</t>
  </si>
  <si>
    <t>1/3</t>
  </si>
  <si>
    <t>1/1</t>
  </si>
  <si>
    <t>1/6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</si>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</sst>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2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2000</v>
      </c>
      <c r="C4" s="81"/>
      <c r="D4" s="82" t="s">
        <v>41</v>
      </c>
      <c r="E4" s="81"/>
      <c r="F4" s="83" t="s">
        <v>52</v>
      </c>
      <c r="G4" s="84"/>
      <c r="H4" s="85"/>
      <c r="I4" s="81"/>
      <c r="J4" s="81"/>
      <c r="K4" s="81"/>
      <c r="L4" s="81"/>
      <c r="M4" s="86"/>
      <c r="N4" s="86"/>
      <c r="O4" s="25"/>
      <c r="P4" s="27"/>
      <c r="Q4" s="27"/>
      <c r="R4" s="27"/>
      <c r="S4" s="27"/>
      <c r="T4" s="27"/>
      <c r="U4" s="30">
        <v>1</v>
      </c>
      <c r="V4" s="30">
        <v>0</v>
      </c>
      <c r="W4" s="30">
        <v>0</v>
      </c>
      <c r="X4" s="30">
        <v>0</v>
      </c>
      <c r="Y4" s="30">
        <v>3</v>
      </c>
      <c r="Z4" s="27"/>
      <c r="AA4" s="27"/>
      <c r="AB4" s="27"/>
      <c r="AC4" s="27"/>
      <c r="AD4" s="27"/>
      <c r="AE4" s="27"/>
      <c r="AF4" s="87" t="s">
        <v>53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2001</v>
      </c>
      <c r="C5" s="81"/>
      <c r="D5" s="82" t="s">
        <v>41</v>
      </c>
      <c r="E5" s="81"/>
      <c r="F5" s="83" t="s">
        <v>52</v>
      </c>
      <c r="G5" s="84"/>
      <c r="H5" s="85"/>
      <c r="I5" s="81"/>
      <c r="J5" s="81"/>
      <c r="K5" s="81"/>
      <c r="L5" s="81"/>
      <c r="M5" s="86"/>
      <c r="N5" s="86"/>
      <c r="O5" s="25"/>
      <c r="P5" s="27"/>
      <c r="Q5" s="27"/>
      <c r="R5" s="27"/>
      <c r="S5" s="27"/>
      <c r="T5" s="27"/>
      <c r="U5" s="30">
        <v>2</v>
      </c>
      <c r="V5" s="30">
        <v>0</v>
      </c>
      <c r="W5" s="30">
        <v>0</v>
      </c>
      <c r="X5" s="30">
        <v>2</v>
      </c>
      <c r="Y5" s="30">
        <v>4</v>
      </c>
      <c r="Z5" s="27"/>
      <c r="AA5" s="27"/>
      <c r="AB5" s="27"/>
      <c r="AC5" s="27"/>
      <c r="AD5" s="27"/>
      <c r="AE5" s="27"/>
      <c r="AF5" s="87" t="s">
        <v>53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8">
        <v>2002</v>
      </c>
      <c r="C6" s="88"/>
      <c r="D6" s="89" t="s">
        <v>55</v>
      </c>
      <c r="E6" s="88"/>
      <c r="F6" s="93" t="s">
        <v>54</v>
      </c>
      <c r="G6" s="90"/>
      <c r="H6" s="91"/>
      <c r="I6" s="88"/>
      <c r="J6" s="88"/>
      <c r="K6" s="88"/>
      <c r="L6" s="88"/>
      <c r="M6" s="92"/>
      <c r="N6" s="92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2002</v>
      </c>
      <c r="C7" s="27" t="s">
        <v>45</v>
      </c>
      <c r="D7" s="28" t="s">
        <v>41</v>
      </c>
      <c r="E7" s="27">
        <v>2</v>
      </c>
      <c r="F7" s="27">
        <v>0</v>
      </c>
      <c r="G7" s="27">
        <v>0</v>
      </c>
      <c r="H7" s="27">
        <v>0</v>
      </c>
      <c r="I7" s="27">
        <v>3</v>
      </c>
      <c r="J7" s="27">
        <v>2</v>
      </c>
      <c r="K7" s="27">
        <v>0</v>
      </c>
      <c r="L7" s="27">
        <v>1</v>
      </c>
      <c r="M7" s="27">
        <v>0</v>
      </c>
      <c r="N7" s="29">
        <v>0.42899999999999999</v>
      </c>
      <c r="O7" s="25">
        <f t="shared" ref="O7:O12" si="0">PRODUCT(I7/N7)</f>
        <v>6.9930069930069934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27" t="s">
        <v>46</v>
      </c>
      <c r="D8" s="28" t="s">
        <v>41</v>
      </c>
      <c r="E8" s="27">
        <v>20</v>
      </c>
      <c r="F8" s="27">
        <v>0</v>
      </c>
      <c r="G8" s="27">
        <v>2</v>
      </c>
      <c r="H8" s="27">
        <v>3</v>
      </c>
      <c r="I8" s="27">
        <v>34</v>
      </c>
      <c r="J8" s="27">
        <v>23</v>
      </c>
      <c r="K8" s="27">
        <v>5</v>
      </c>
      <c r="L8" s="27">
        <v>4</v>
      </c>
      <c r="M8" s="27">
        <v>2</v>
      </c>
      <c r="N8" s="29">
        <v>0.374</v>
      </c>
      <c r="O8" s="25">
        <f t="shared" si="0"/>
        <v>90.909090909090907</v>
      </c>
      <c r="P8" s="27">
        <v>3</v>
      </c>
      <c r="Q8" s="27">
        <v>0</v>
      </c>
      <c r="R8" s="27">
        <v>0</v>
      </c>
      <c r="S8" s="27">
        <v>1</v>
      </c>
      <c r="T8" s="27">
        <v>8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27" t="s">
        <v>47</v>
      </c>
      <c r="D9" s="28" t="s">
        <v>41</v>
      </c>
      <c r="E9" s="27">
        <v>15</v>
      </c>
      <c r="F9" s="27">
        <v>0</v>
      </c>
      <c r="G9" s="27">
        <v>0</v>
      </c>
      <c r="H9" s="27">
        <v>2</v>
      </c>
      <c r="I9" s="27">
        <v>29</v>
      </c>
      <c r="J9" s="27">
        <v>18</v>
      </c>
      <c r="K9" s="27">
        <v>6</v>
      </c>
      <c r="L9" s="27">
        <v>5</v>
      </c>
      <c r="M9" s="27">
        <v>0</v>
      </c>
      <c r="N9" s="29">
        <v>0.439</v>
      </c>
      <c r="O9" s="25">
        <f t="shared" si="0"/>
        <v>66.059225512528471</v>
      </c>
      <c r="P9" s="27">
        <v>7</v>
      </c>
      <c r="Q9" s="27">
        <v>0</v>
      </c>
      <c r="R9" s="27">
        <v>0</v>
      </c>
      <c r="S9" s="27">
        <v>3</v>
      </c>
      <c r="T9" s="27">
        <v>11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27" t="s">
        <v>47</v>
      </c>
      <c r="D10" s="28" t="s">
        <v>41</v>
      </c>
      <c r="E10" s="27">
        <v>20</v>
      </c>
      <c r="F10" s="27">
        <v>0</v>
      </c>
      <c r="G10" s="27">
        <v>1</v>
      </c>
      <c r="H10" s="27">
        <v>3</v>
      </c>
      <c r="I10" s="27">
        <v>44</v>
      </c>
      <c r="J10" s="27">
        <v>24</v>
      </c>
      <c r="K10" s="27">
        <v>10</v>
      </c>
      <c r="L10" s="27">
        <v>9</v>
      </c>
      <c r="M10" s="27">
        <v>1</v>
      </c>
      <c r="N10" s="29">
        <v>0.44400000000000001</v>
      </c>
      <c r="O10" s="25">
        <f t="shared" si="0"/>
        <v>99.099099099099092</v>
      </c>
      <c r="P10" s="27">
        <v>7</v>
      </c>
      <c r="Q10" s="27">
        <v>0</v>
      </c>
      <c r="R10" s="27">
        <v>0</v>
      </c>
      <c r="S10" s="27">
        <v>0</v>
      </c>
      <c r="T10" s="27">
        <v>18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2006</v>
      </c>
      <c r="C11" s="27" t="s">
        <v>42</v>
      </c>
      <c r="D11" s="28" t="s">
        <v>43</v>
      </c>
      <c r="E11" s="27">
        <v>20</v>
      </c>
      <c r="F11" s="27">
        <v>0</v>
      </c>
      <c r="G11" s="27">
        <v>2</v>
      </c>
      <c r="H11" s="27">
        <v>6</v>
      </c>
      <c r="I11" s="27">
        <v>38</v>
      </c>
      <c r="J11" s="27">
        <v>27</v>
      </c>
      <c r="K11" s="27">
        <v>5</v>
      </c>
      <c r="L11" s="27">
        <v>4</v>
      </c>
      <c r="M11" s="27">
        <v>2</v>
      </c>
      <c r="N11" s="29">
        <v>0.40400000000000003</v>
      </c>
      <c r="O11" s="25">
        <f t="shared" si="0"/>
        <v>94.059405940594047</v>
      </c>
      <c r="P11" s="27">
        <v>11</v>
      </c>
      <c r="Q11" s="27">
        <v>0</v>
      </c>
      <c r="R11" s="27">
        <v>1</v>
      </c>
      <c r="S11" s="27">
        <v>4</v>
      </c>
      <c r="T11" s="27">
        <v>32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>
        <v>1</v>
      </c>
      <c r="AF11" s="14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2007</v>
      </c>
      <c r="C12" s="27" t="s">
        <v>48</v>
      </c>
      <c r="D12" s="28" t="s">
        <v>41</v>
      </c>
      <c r="E12" s="27">
        <v>19</v>
      </c>
      <c r="F12" s="27">
        <v>0</v>
      </c>
      <c r="G12" s="27">
        <v>3</v>
      </c>
      <c r="H12" s="27">
        <v>3</v>
      </c>
      <c r="I12" s="27">
        <v>30</v>
      </c>
      <c r="J12" s="27">
        <v>18</v>
      </c>
      <c r="K12" s="27">
        <v>6</v>
      </c>
      <c r="L12" s="27">
        <v>3</v>
      </c>
      <c r="M12" s="27">
        <v>3</v>
      </c>
      <c r="N12" s="29">
        <v>0.313</v>
      </c>
      <c r="O12" s="94">
        <f t="shared" si="0"/>
        <v>95.846645367412137</v>
      </c>
      <c r="P12" s="27">
        <v>4</v>
      </c>
      <c r="Q12" s="27">
        <v>0</v>
      </c>
      <c r="R12" s="27">
        <v>0</v>
      </c>
      <c r="S12" s="27">
        <v>0</v>
      </c>
      <c r="T12" s="27">
        <v>8</v>
      </c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1">SUM(E4:E12)</f>
        <v>96</v>
      </c>
      <c r="F13" s="19">
        <f t="shared" si="1"/>
        <v>0</v>
      </c>
      <c r="G13" s="19">
        <f t="shared" si="1"/>
        <v>8</v>
      </c>
      <c r="H13" s="19">
        <f t="shared" si="1"/>
        <v>17</v>
      </c>
      <c r="I13" s="19">
        <f t="shared" si="1"/>
        <v>178</v>
      </c>
      <c r="J13" s="19">
        <f t="shared" si="1"/>
        <v>112</v>
      </c>
      <c r="K13" s="19">
        <f t="shared" si="1"/>
        <v>32</v>
      </c>
      <c r="L13" s="19">
        <f t="shared" si="1"/>
        <v>26</v>
      </c>
      <c r="M13" s="19">
        <f t="shared" si="1"/>
        <v>8</v>
      </c>
      <c r="N13" s="31">
        <f>PRODUCT(I13/O13)</f>
        <v>0.39296506537932707</v>
      </c>
      <c r="O13" s="95">
        <f>SUM(O7:O12)</f>
        <v>452.9664738217316</v>
      </c>
      <c r="P13" s="19">
        <f t="shared" ref="P13:AE13" si="2">SUM(P4:P12)</f>
        <v>32</v>
      </c>
      <c r="Q13" s="19">
        <f t="shared" si="2"/>
        <v>0</v>
      </c>
      <c r="R13" s="19">
        <f t="shared" si="2"/>
        <v>1</v>
      </c>
      <c r="S13" s="19">
        <f t="shared" si="2"/>
        <v>8</v>
      </c>
      <c r="T13" s="19">
        <f t="shared" si="2"/>
        <v>77</v>
      </c>
      <c r="U13" s="19">
        <f t="shared" si="2"/>
        <v>3</v>
      </c>
      <c r="V13" s="19">
        <f t="shared" si="2"/>
        <v>0</v>
      </c>
      <c r="W13" s="19">
        <f t="shared" si="2"/>
        <v>0</v>
      </c>
      <c r="X13" s="19">
        <f t="shared" si="2"/>
        <v>2</v>
      </c>
      <c r="Y13" s="19">
        <f t="shared" si="2"/>
        <v>7</v>
      </c>
      <c r="Z13" s="19">
        <f t="shared" si="2"/>
        <v>0</v>
      </c>
      <c r="AA13" s="19">
        <f t="shared" si="2"/>
        <v>0</v>
      </c>
      <c r="AB13" s="19">
        <f t="shared" si="2"/>
        <v>0</v>
      </c>
      <c r="AC13" s="19">
        <f t="shared" si="2"/>
        <v>0</v>
      </c>
      <c r="AD13" s="19">
        <f t="shared" si="2"/>
        <v>0</v>
      </c>
      <c r="AE13" s="19">
        <f t="shared" si="2"/>
        <v>1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2"/>
      <c r="D14" s="33">
        <f>SUM(F13:H13)+((I13-F13-G13)/3)+(E13/3)+(Z13*25)+(AA13*25)+(AB13*10)+(AC13*25)+(AD13*20)+(AE13*15)</f>
        <v>128.66666666666666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5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39"/>
      <c r="D16" s="39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19" t="s">
        <v>21</v>
      </c>
      <c r="O16" s="25"/>
      <c r="P16" s="40" t="s">
        <v>33</v>
      </c>
      <c r="Q16" s="13"/>
      <c r="R16" s="13"/>
      <c r="S16" s="13"/>
      <c r="T16" s="41"/>
      <c r="U16" s="41"/>
      <c r="V16" s="41"/>
      <c r="W16" s="41"/>
      <c r="X16" s="41"/>
      <c r="Y16" s="13"/>
      <c r="Z16" s="13"/>
      <c r="AA16" s="13"/>
      <c r="AB16" s="12"/>
      <c r="AC16" s="13"/>
      <c r="AD16" s="13"/>
      <c r="AE16" s="13"/>
      <c r="AF16" s="4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0" t="s">
        <v>17</v>
      </c>
      <c r="C17" s="13"/>
      <c r="D17" s="43"/>
      <c r="E17" s="27">
        <f>PRODUCT(E13)</f>
        <v>96</v>
      </c>
      <c r="F17" s="27">
        <f>PRODUCT(F13)</f>
        <v>0</v>
      </c>
      <c r="G17" s="27">
        <f>PRODUCT(G13)</f>
        <v>8</v>
      </c>
      <c r="H17" s="27">
        <f>PRODUCT(H13)</f>
        <v>17</v>
      </c>
      <c r="I17" s="27">
        <f>PRODUCT(I13)</f>
        <v>178</v>
      </c>
      <c r="J17" s="1"/>
      <c r="K17" s="44">
        <f>PRODUCT((F17+G17)/E17)</f>
        <v>8.3333333333333329E-2</v>
      </c>
      <c r="L17" s="44">
        <f>PRODUCT(H17/E17)</f>
        <v>0.17708333333333334</v>
      </c>
      <c r="M17" s="44">
        <f>PRODUCT(I17/E17)</f>
        <v>1.8541666666666667</v>
      </c>
      <c r="N17" s="29">
        <f>PRODUCT(N13)</f>
        <v>0.39296506537932707</v>
      </c>
      <c r="O17" s="25">
        <f>PRODUCT(O13)</f>
        <v>452.9664738217316</v>
      </c>
      <c r="P17" s="45" t="s">
        <v>34</v>
      </c>
      <c r="Q17" s="46"/>
      <c r="R17" s="46"/>
      <c r="S17" s="47" t="s">
        <v>58</v>
      </c>
      <c r="T17" s="47"/>
      <c r="U17" s="47"/>
      <c r="V17" s="47"/>
      <c r="W17" s="47"/>
      <c r="X17" s="47"/>
      <c r="Y17" s="47"/>
      <c r="Z17" s="47"/>
      <c r="AA17" s="47"/>
      <c r="AB17" s="48"/>
      <c r="AC17" s="47"/>
      <c r="AD17" s="49" t="s">
        <v>38</v>
      </c>
      <c r="AE17" s="49"/>
      <c r="AF17" s="50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1" t="s">
        <v>18</v>
      </c>
      <c r="C18" s="52"/>
      <c r="D18" s="53"/>
      <c r="E18" s="27">
        <f>PRODUCT(P13)</f>
        <v>32</v>
      </c>
      <c r="F18" s="27">
        <f>PRODUCT(Q13)</f>
        <v>0</v>
      </c>
      <c r="G18" s="27">
        <f>PRODUCT(R13)</f>
        <v>1</v>
      </c>
      <c r="H18" s="27">
        <f>PRODUCT(S13)</f>
        <v>8</v>
      </c>
      <c r="I18" s="27">
        <f>PRODUCT(T13)</f>
        <v>77</v>
      </c>
      <c r="J18" s="1"/>
      <c r="K18" s="44">
        <f>PRODUCT((F18+G18)/E18)</f>
        <v>3.125E-2</v>
      </c>
      <c r="L18" s="44">
        <f>PRODUCT(H18/E18)</f>
        <v>0.25</v>
      </c>
      <c r="M18" s="44">
        <f>PRODUCT(I18/E18)</f>
        <v>2.40625</v>
      </c>
      <c r="N18" s="29">
        <f>PRODUCT(I18/O18)</f>
        <v>0.49677419354838709</v>
      </c>
      <c r="O18" s="25">
        <v>155</v>
      </c>
      <c r="P18" s="54" t="s">
        <v>35</v>
      </c>
      <c r="Q18" s="55"/>
      <c r="R18" s="55"/>
      <c r="S18" s="56" t="s">
        <v>63</v>
      </c>
      <c r="T18" s="56"/>
      <c r="U18" s="56"/>
      <c r="V18" s="56"/>
      <c r="W18" s="56"/>
      <c r="X18" s="56"/>
      <c r="Y18" s="56"/>
      <c r="Z18" s="56"/>
      <c r="AA18" s="56"/>
      <c r="AB18" s="57"/>
      <c r="AC18" s="56"/>
      <c r="AD18" s="58" t="s">
        <v>64</v>
      </c>
      <c r="AE18" s="58"/>
      <c r="AF18" s="59" t="s">
        <v>65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0" t="s">
        <v>19</v>
      </c>
      <c r="C19" s="61"/>
      <c r="D19" s="62"/>
      <c r="E19" s="30">
        <f>PRODUCT(U13)</f>
        <v>3</v>
      </c>
      <c r="F19" s="30">
        <f>PRODUCT(V13)</f>
        <v>0</v>
      </c>
      <c r="G19" s="30">
        <f>PRODUCT(W13)</f>
        <v>0</v>
      </c>
      <c r="H19" s="30">
        <f>PRODUCT(X13)</f>
        <v>2</v>
      </c>
      <c r="I19" s="30">
        <f>PRODUCT(Y13)</f>
        <v>7</v>
      </c>
      <c r="J19" s="1"/>
      <c r="K19" s="63">
        <f>PRODUCT((F19+G19)/E19)</f>
        <v>0</v>
      </c>
      <c r="L19" s="63">
        <f>PRODUCT(H19/E19)</f>
        <v>0.66666666666666663</v>
      </c>
      <c r="M19" s="63">
        <f>PRODUCT(I19/E19)</f>
        <v>2.3333333333333335</v>
      </c>
      <c r="N19" s="64">
        <f>PRODUCT(I19/O19)</f>
        <v>0.4375</v>
      </c>
      <c r="O19" s="25">
        <v>16</v>
      </c>
      <c r="P19" s="54" t="s">
        <v>36</v>
      </c>
      <c r="Q19" s="55"/>
      <c r="R19" s="55"/>
      <c r="S19" s="56" t="s">
        <v>61</v>
      </c>
      <c r="T19" s="56"/>
      <c r="U19" s="56"/>
      <c r="V19" s="56"/>
      <c r="W19" s="56"/>
      <c r="X19" s="56"/>
      <c r="Y19" s="56"/>
      <c r="Z19" s="56"/>
      <c r="AA19" s="56"/>
      <c r="AB19" s="57"/>
      <c r="AC19" s="56"/>
      <c r="AD19" s="58" t="s">
        <v>60</v>
      </c>
      <c r="AE19" s="58"/>
      <c r="AF19" s="59" t="s">
        <v>62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5" t="s">
        <v>20</v>
      </c>
      <c r="C20" s="66"/>
      <c r="D20" s="67"/>
      <c r="E20" s="19">
        <f>SUM(E17:E19)</f>
        <v>131</v>
      </c>
      <c r="F20" s="19">
        <f>SUM(F17:F19)</f>
        <v>0</v>
      </c>
      <c r="G20" s="19">
        <f>SUM(G17:G19)</f>
        <v>9</v>
      </c>
      <c r="H20" s="19">
        <f>SUM(H17:H19)</f>
        <v>27</v>
      </c>
      <c r="I20" s="19">
        <f>SUM(I17:I19)</f>
        <v>262</v>
      </c>
      <c r="J20" s="1"/>
      <c r="K20" s="68">
        <f>PRODUCT((F20+G20)/E20)</f>
        <v>6.8702290076335881E-2</v>
      </c>
      <c r="L20" s="68">
        <f>PRODUCT(H20/E20)</f>
        <v>0.20610687022900764</v>
      </c>
      <c r="M20" s="68">
        <f>PRODUCT(I20/E20)</f>
        <v>2</v>
      </c>
      <c r="N20" s="31">
        <f>PRODUCT(I20/O20)</f>
        <v>0.41989435489262183</v>
      </c>
      <c r="O20" s="25">
        <f>SUM(O17:O19)</f>
        <v>623.9664738217316</v>
      </c>
      <c r="P20" s="69" t="s">
        <v>37</v>
      </c>
      <c r="Q20" s="70"/>
      <c r="R20" s="70"/>
      <c r="S20" s="71"/>
      <c r="T20" s="71"/>
      <c r="U20" s="71"/>
      <c r="V20" s="71"/>
      <c r="W20" s="71"/>
      <c r="X20" s="71"/>
      <c r="Y20" s="71"/>
      <c r="Z20" s="71"/>
      <c r="AA20" s="71"/>
      <c r="AB20" s="72"/>
      <c r="AC20" s="71"/>
      <c r="AD20" s="71"/>
      <c r="AE20" s="73"/>
      <c r="AF20" s="74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39</v>
      </c>
      <c r="C22" s="1"/>
      <c r="D22" s="1" t="s">
        <v>57</v>
      </c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56</v>
      </c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6"/>
      <c r="N27" s="76"/>
      <c r="O27" s="25"/>
      <c r="P27" s="1"/>
      <c r="Q27" s="37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34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76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77"/>
      <c r="AI35" s="77"/>
      <c r="AJ35" s="77"/>
      <c r="AK35" s="77"/>
      <c r="AL35" s="7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7"/>
      <c r="AI36" s="77"/>
      <c r="AJ36" s="77"/>
      <c r="AK36" s="77"/>
      <c r="AL36" s="77"/>
    </row>
    <row r="37" spans="1:38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</row>
    <row r="40" spans="1:38" ht="15" customHeight="1" x14ac:dyDescent="0.25">
      <c r="A40" s="7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34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</row>
    <row r="41" spans="1:38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29.7109375" style="113" customWidth="1"/>
    <col min="3" max="3" width="21.5703125" style="114" customWidth="1"/>
    <col min="4" max="4" width="10.5703125" style="115" customWidth="1"/>
    <col min="5" max="5" width="8" style="115" customWidth="1"/>
    <col min="6" max="6" width="0.7109375" style="36" customWidth="1"/>
    <col min="7" max="11" width="5.28515625" style="114" customWidth="1"/>
    <col min="12" max="12" width="6.42578125" style="114" customWidth="1"/>
    <col min="13" max="16" width="5.28515625" style="114" customWidth="1"/>
    <col min="17" max="21" width="6.7109375" style="114" customWidth="1"/>
    <col min="22" max="22" width="10.85546875" style="114" customWidth="1"/>
    <col min="23" max="23" width="19.7109375" style="115" customWidth="1"/>
    <col min="24" max="24" width="9.7109375" style="114" customWidth="1"/>
    <col min="25" max="30" width="9.140625" style="116"/>
  </cols>
  <sheetData>
    <row r="1" spans="1:30" ht="18.75" x14ac:dyDescent="0.3">
      <c r="A1" s="9"/>
      <c r="B1" s="96" t="s">
        <v>66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85"/>
      <c r="Y1" s="99"/>
      <c r="Z1" s="99"/>
      <c r="AA1" s="99"/>
      <c r="AB1" s="99"/>
      <c r="AC1" s="99"/>
      <c r="AD1" s="99"/>
    </row>
    <row r="2" spans="1:30" x14ac:dyDescent="0.25">
      <c r="A2" s="9"/>
      <c r="B2" s="117" t="s">
        <v>40</v>
      </c>
      <c r="C2" s="118" t="s">
        <v>44</v>
      </c>
      <c r="D2" s="100"/>
      <c r="E2" s="10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1"/>
      <c r="X2" s="42"/>
      <c r="Y2" s="99"/>
      <c r="Z2" s="99"/>
      <c r="AA2" s="99"/>
      <c r="AB2" s="99"/>
      <c r="AC2" s="99"/>
      <c r="AD2" s="99"/>
    </row>
    <row r="3" spans="1:30" x14ac:dyDescent="0.25">
      <c r="A3" s="9"/>
      <c r="B3" s="102" t="s">
        <v>67</v>
      </c>
      <c r="C3" s="23" t="s">
        <v>68</v>
      </c>
      <c r="D3" s="103" t="s">
        <v>69</v>
      </c>
      <c r="E3" s="104" t="s">
        <v>1</v>
      </c>
      <c r="F3" s="25"/>
      <c r="G3" s="105" t="s">
        <v>70</v>
      </c>
      <c r="H3" s="106" t="s">
        <v>71</v>
      </c>
      <c r="I3" s="106" t="s">
        <v>31</v>
      </c>
      <c r="J3" s="18" t="s">
        <v>72</v>
      </c>
      <c r="K3" s="107" t="s">
        <v>73</v>
      </c>
      <c r="L3" s="107" t="s">
        <v>74</v>
      </c>
      <c r="M3" s="105" t="s">
        <v>75</v>
      </c>
      <c r="N3" s="105" t="s">
        <v>30</v>
      </c>
      <c r="O3" s="106" t="s">
        <v>76</v>
      </c>
      <c r="P3" s="105" t="s">
        <v>71</v>
      </c>
      <c r="Q3" s="105" t="s">
        <v>3</v>
      </c>
      <c r="R3" s="105">
        <v>1</v>
      </c>
      <c r="S3" s="105">
        <v>2</v>
      </c>
      <c r="T3" s="105">
        <v>3</v>
      </c>
      <c r="U3" s="105" t="s">
        <v>77</v>
      </c>
      <c r="V3" s="18" t="s">
        <v>21</v>
      </c>
      <c r="W3" s="17" t="s">
        <v>78</v>
      </c>
      <c r="X3" s="17" t="s">
        <v>79</v>
      </c>
      <c r="Y3" s="99"/>
      <c r="Z3" s="99"/>
      <c r="AA3" s="99"/>
      <c r="AB3" s="99"/>
      <c r="AC3" s="99"/>
      <c r="AD3" s="99"/>
    </row>
    <row r="4" spans="1:30" x14ac:dyDescent="0.25">
      <c r="A4" s="9"/>
      <c r="B4" s="108" t="s">
        <v>81</v>
      </c>
      <c r="C4" s="119" t="s">
        <v>89</v>
      </c>
      <c r="D4" s="108" t="s">
        <v>80</v>
      </c>
      <c r="E4" s="120" t="s">
        <v>41</v>
      </c>
      <c r="F4" s="94"/>
      <c r="G4" s="109">
        <v>1</v>
      </c>
      <c r="H4" s="126"/>
      <c r="I4" s="109"/>
      <c r="J4" s="127"/>
      <c r="K4" s="127" t="s">
        <v>82</v>
      </c>
      <c r="L4" s="127"/>
      <c r="M4" s="127">
        <v>1</v>
      </c>
      <c r="N4" s="109"/>
      <c r="O4" s="126"/>
      <c r="P4" s="109"/>
      <c r="Q4" s="128" t="s">
        <v>90</v>
      </c>
      <c r="R4" s="128" t="s">
        <v>88</v>
      </c>
      <c r="S4" s="128" t="s">
        <v>88</v>
      </c>
      <c r="T4" s="128"/>
      <c r="U4" s="128" t="s">
        <v>88</v>
      </c>
      <c r="V4" s="129">
        <v>0</v>
      </c>
      <c r="W4" s="130" t="s">
        <v>83</v>
      </c>
      <c r="X4" s="121" t="s">
        <v>84</v>
      </c>
      <c r="Y4" s="99"/>
      <c r="Z4" s="99"/>
      <c r="AA4" s="99"/>
      <c r="AB4" s="99"/>
      <c r="AC4" s="99"/>
      <c r="AD4" s="99"/>
    </row>
    <row r="5" spans="1:30" x14ac:dyDescent="0.25">
      <c r="A5" s="9"/>
      <c r="B5" s="108" t="s">
        <v>85</v>
      </c>
      <c r="C5" s="119" t="s">
        <v>91</v>
      </c>
      <c r="D5" s="108" t="s">
        <v>80</v>
      </c>
      <c r="E5" s="120" t="s">
        <v>41</v>
      </c>
      <c r="F5" s="94"/>
      <c r="G5" s="109">
        <v>1</v>
      </c>
      <c r="H5" s="126"/>
      <c r="I5" s="109"/>
      <c r="J5" s="127" t="s">
        <v>76</v>
      </c>
      <c r="K5" s="127">
        <v>8</v>
      </c>
      <c r="L5" s="127"/>
      <c r="M5" s="127">
        <v>1</v>
      </c>
      <c r="N5" s="109"/>
      <c r="O5" s="126"/>
      <c r="P5" s="109"/>
      <c r="Q5" s="128" t="s">
        <v>92</v>
      </c>
      <c r="R5" s="128" t="s">
        <v>88</v>
      </c>
      <c r="S5" s="128"/>
      <c r="T5" s="128" t="s">
        <v>93</v>
      </c>
      <c r="U5" s="128" t="s">
        <v>88</v>
      </c>
      <c r="V5" s="129">
        <v>0.33300000000000002</v>
      </c>
      <c r="W5" s="130" t="s">
        <v>86</v>
      </c>
      <c r="X5" s="121" t="s">
        <v>87</v>
      </c>
      <c r="Y5" s="99"/>
      <c r="Z5" s="99"/>
      <c r="AA5" s="99"/>
      <c r="AB5" s="99"/>
      <c r="AC5" s="99"/>
      <c r="AD5" s="99"/>
    </row>
    <row r="6" spans="1:30" x14ac:dyDescent="0.25">
      <c r="A6" s="24"/>
      <c r="B6" s="23" t="s">
        <v>9</v>
      </c>
      <c r="C6" s="18"/>
      <c r="D6" s="17"/>
      <c r="E6" s="122"/>
      <c r="F6" s="123"/>
      <c r="G6" s="19">
        <f>SUM(G2:G5)</f>
        <v>2</v>
      </c>
      <c r="H6" s="19"/>
      <c r="I6" s="19"/>
      <c r="J6" s="18"/>
      <c r="K6" s="18"/>
      <c r="L6" s="18"/>
      <c r="M6" s="19">
        <f t="shared" ref="M6" si="0">SUM(M2:M5)</f>
        <v>2</v>
      </c>
      <c r="N6" s="19"/>
      <c r="O6" s="19"/>
      <c r="P6" s="19"/>
      <c r="Q6" s="124" t="s">
        <v>94</v>
      </c>
      <c r="R6" s="124" t="s">
        <v>95</v>
      </c>
      <c r="S6" s="124" t="s">
        <v>88</v>
      </c>
      <c r="T6" s="124" t="s">
        <v>93</v>
      </c>
      <c r="U6" s="124" t="s">
        <v>95</v>
      </c>
      <c r="V6" s="31">
        <v>0.16700000000000001</v>
      </c>
      <c r="W6" s="125"/>
      <c r="X6" s="124"/>
      <c r="Y6" s="99"/>
      <c r="Z6" s="99"/>
      <c r="AA6" s="99"/>
      <c r="AB6" s="99"/>
      <c r="AC6" s="99"/>
      <c r="AD6" s="99"/>
    </row>
    <row r="7" spans="1:30" x14ac:dyDescent="0.25">
      <c r="A7" s="24"/>
      <c r="B7" s="110"/>
      <c r="C7" s="1"/>
      <c r="D7" s="110"/>
      <c r="E7" s="111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99"/>
      <c r="Z7" s="99"/>
      <c r="AA7" s="99"/>
      <c r="AB7" s="99"/>
      <c r="AC7" s="99"/>
      <c r="AD7" s="99"/>
    </row>
    <row r="8" spans="1:30" x14ac:dyDescent="0.25">
      <c r="A8" s="24"/>
      <c r="B8" s="110"/>
      <c r="C8" s="1"/>
      <c r="D8" s="110"/>
      <c r="E8" s="111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99"/>
      <c r="Z8" s="99"/>
      <c r="AA8" s="99"/>
      <c r="AB8" s="99"/>
      <c r="AC8" s="99"/>
      <c r="AD8" s="99"/>
    </row>
    <row r="9" spans="1:30" x14ac:dyDescent="0.25">
      <c r="A9" s="24"/>
      <c r="B9" s="110"/>
      <c r="C9" s="1"/>
      <c r="D9" s="110"/>
      <c r="E9" s="111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99"/>
      <c r="Z9" s="99"/>
      <c r="AA9" s="99"/>
      <c r="AB9" s="99"/>
      <c r="AC9" s="99"/>
      <c r="AD9" s="99"/>
    </row>
    <row r="10" spans="1:30" x14ac:dyDescent="0.25">
      <c r="A10" s="24"/>
      <c r="B10" s="110"/>
      <c r="C10" s="1"/>
      <c r="D10" s="110"/>
      <c r="E10" s="111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99"/>
      <c r="Z10" s="99"/>
      <c r="AA10" s="99"/>
      <c r="AB10" s="99"/>
      <c r="AC10" s="99"/>
      <c r="AD10" s="99"/>
    </row>
    <row r="11" spans="1:30" x14ac:dyDescent="0.25">
      <c r="A11" s="24"/>
      <c r="B11" s="110"/>
      <c r="C11" s="1"/>
      <c r="D11" s="110"/>
      <c r="E11" s="111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99"/>
      <c r="Z11" s="99"/>
      <c r="AA11" s="99"/>
      <c r="AB11" s="99"/>
      <c r="AC11" s="99"/>
      <c r="AD11" s="99"/>
    </row>
    <row r="12" spans="1:30" x14ac:dyDescent="0.25">
      <c r="A12" s="24"/>
      <c r="B12" s="110"/>
      <c r="C12" s="1"/>
      <c r="D12" s="110"/>
      <c r="E12" s="111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99"/>
      <c r="Z12" s="99"/>
      <c r="AA12" s="99"/>
      <c r="AB12" s="99"/>
      <c r="AC12" s="99"/>
      <c r="AD12" s="99"/>
    </row>
    <row r="13" spans="1:30" x14ac:dyDescent="0.25">
      <c r="A13" s="24"/>
      <c r="B13" s="110"/>
      <c r="C13" s="1"/>
      <c r="D13" s="110"/>
      <c r="E13" s="111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99"/>
      <c r="Z13" s="99"/>
      <c r="AA13" s="99"/>
      <c r="AB13" s="99"/>
      <c r="AC13" s="99"/>
      <c r="AD13" s="99"/>
    </row>
    <row r="14" spans="1:30" x14ac:dyDescent="0.25">
      <c r="A14" s="24"/>
      <c r="B14" s="110"/>
      <c r="C14" s="1"/>
      <c r="D14" s="110"/>
      <c r="E14" s="111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99"/>
      <c r="Z14" s="99"/>
      <c r="AA14" s="99"/>
      <c r="AB14" s="99"/>
      <c r="AC14" s="99"/>
      <c r="AD14" s="99"/>
    </row>
    <row r="15" spans="1:30" x14ac:dyDescent="0.25">
      <c r="A15" s="24"/>
      <c r="B15" s="110"/>
      <c r="C15" s="1"/>
      <c r="D15" s="110"/>
      <c r="E15" s="111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99"/>
      <c r="Z15" s="99"/>
      <c r="AA15" s="99"/>
      <c r="AB15" s="99"/>
      <c r="AC15" s="99"/>
      <c r="AD15" s="99"/>
    </row>
    <row r="16" spans="1:30" x14ac:dyDescent="0.25">
      <c r="A16" s="24"/>
      <c r="B16" s="110"/>
      <c r="C16" s="1"/>
      <c r="D16" s="110"/>
      <c r="E16" s="111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10"/>
      <c r="C17" s="1"/>
      <c r="D17" s="110"/>
      <c r="E17" s="111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10"/>
      <c r="C18" s="1"/>
      <c r="D18" s="110"/>
      <c r="E18" s="111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10"/>
      <c r="C19" s="1"/>
      <c r="D19" s="110"/>
      <c r="E19" s="111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10"/>
      <c r="C20" s="1"/>
      <c r="D20" s="110"/>
      <c r="E20" s="111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10"/>
      <c r="C21" s="1"/>
      <c r="D21" s="110"/>
      <c r="E21" s="111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10"/>
      <c r="C22" s="1"/>
      <c r="D22" s="110"/>
      <c r="E22" s="111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10"/>
      <c r="C23" s="1"/>
      <c r="D23" s="110"/>
      <c r="E23" s="111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10"/>
      <c r="C24" s="1"/>
      <c r="D24" s="110"/>
      <c r="E24" s="111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10"/>
      <c r="C25" s="1"/>
      <c r="D25" s="110"/>
      <c r="E25" s="111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10"/>
      <c r="C26" s="1"/>
      <c r="D26" s="110"/>
      <c r="E26" s="111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10"/>
      <c r="C27" s="1"/>
      <c r="D27" s="110"/>
      <c r="E27" s="111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10"/>
      <c r="C28" s="1"/>
      <c r="D28" s="110"/>
      <c r="E28" s="111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10"/>
      <c r="C29" s="1"/>
      <c r="D29" s="110"/>
      <c r="E29" s="111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10"/>
      <c r="C30" s="1"/>
      <c r="D30" s="110"/>
      <c r="E30" s="111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10"/>
      <c r="C31" s="1"/>
      <c r="D31" s="110"/>
      <c r="E31" s="111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10"/>
      <c r="C32" s="1"/>
      <c r="D32" s="110"/>
      <c r="E32" s="111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10"/>
      <c r="C33" s="1"/>
      <c r="D33" s="110"/>
      <c r="E33" s="111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10"/>
      <c r="C34" s="1"/>
      <c r="D34" s="110"/>
      <c r="E34" s="111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99"/>
      <c r="Z34" s="99"/>
      <c r="AA34" s="99"/>
      <c r="AB34" s="99"/>
      <c r="AC34" s="99"/>
      <c r="AD34" s="99"/>
    </row>
    <row r="35" spans="1:30" x14ac:dyDescent="0.25">
      <c r="A35" s="24"/>
      <c r="B35" s="110"/>
      <c r="C35" s="1"/>
      <c r="D35" s="110"/>
      <c r="E35" s="111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99"/>
      <c r="Z35" s="99"/>
      <c r="AA35" s="99"/>
      <c r="AB35" s="99"/>
      <c r="AC35" s="99"/>
      <c r="AD35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2019-01-22T14:03:21Z</dcterms:modified>
</cp:coreProperties>
</file>